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Услуги" sheetId="2" state="visible" r:id="rId2"/>
    <sheet xmlns:r="http://schemas.openxmlformats.org/officeDocument/2006/relationships" name="Материалы" sheetId="3" state="visible" r:id="rId3"/>
    <sheet xmlns:r="http://schemas.openxmlformats.org/officeDocument/2006/relationships" name="Расчёт услуги" sheetId="4" state="visible" r:id="rId4"/>
    <sheet xmlns:r="http://schemas.openxmlformats.org/officeDocument/2006/relationships" name="P&amp;L месяц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  <font>
      <b val="1"/>
      <color rgb="00FFFFFF"/>
    </font>
    <font>
      <b val="1"/>
      <sz val="14"/>
    </font>
    <font/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1F2430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9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4" fontId="0" fillId="0" borderId="0" pivotButton="0" quotePrefix="0" xfId="0"/>
    <xf numFmtId="2" fontId="0" fillId="0" borderId="0" pivotButton="0" quotePrefix="0" xfId="0"/>
    <xf numFmtId="9" fontId="0" fillId="0" borderId="0" pivotButton="0" quotePrefix="0" xfId="0"/>
    <xf numFmtId="0" fontId="7" fillId="0" borderId="0" pivotButton="0" quotePrefix="0" xfId="0"/>
    <xf numFmtId="4" fontId="2" fillId="0" borderId="0" pivotButton="0" quotePrefix="0" xfId="0"/>
    <xf numFmtId="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Шаблон учёта салона красоты</t>
        </is>
      </c>
    </row>
    <row r="2">
      <c r="A2" s="2" t="inlineStr"/>
      <c r="B2" s="3" t="inlineStr"/>
    </row>
    <row r="3">
      <c r="A3" s="4" t="inlineStr">
        <is>
          <t>Что внутри</t>
        </is>
      </c>
      <c r="B3" s="3" t="inlineStr"/>
    </row>
    <row r="4">
      <c r="A4" s="2" t="inlineStr">
        <is>
          <t>1. Услуги</t>
        </is>
      </c>
      <c r="B4" s="3" t="inlineStr">
        <is>
          <t>Ваш прайс с нормами расхода материалов и процентом мастера.</t>
        </is>
      </c>
    </row>
    <row r="5">
      <c r="A5" s="2" t="inlineStr">
        <is>
          <t>2. Материалы</t>
        </is>
      </c>
      <c r="B5" s="3" t="inlineStr">
        <is>
          <t>Склад: упаковки, цены, цена за грамм/мл (считается сама).</t>
        </is>
      </c>
    </row>
    <row r="6">
      <c r="A6" s="2" t="inlineStr">
        <is>
          <t>3. Расчёт услуги</t>
        </is>
      </c>
      <c r="B6" s="3" t="inlineStr">
        <is>
          <t>Калькулятор: введите услугу и длину волос — получите себестоимость и прибыль.</t>
        </is>
      </c>
    </row>
    <row r="7">
      <c r="A7" s="2" t="inlineStr">
        <is>
          <t>4. P&amp;L месяца</t>
        </is>
      </c>
      <c r="B7" s="3" t="inlineStr">
        <is>
          <t>Прибыль и убытки: выручка минус все расходы.</t>
        </is>
      </c>
    </row>
    <row r="8">
      <c r="A8" s="2" t="inlineStr"/>
      <c r="B8" s="3" t="inlineStr"/>
    </row>
    <row r="9">
      <c r="A9" s="4" t="inlineStr">
        <is>
          <t>Как пользоваться</t>
        </is>
      </c>
      <c r="B9" s="3" t="inlineStr"/>
    </row>
    <row r="10">
      <c r="A10" s="2" t="inlineStr">
        <is>
          <t>Шаг 1</t>
        </is>
      </c>
      <c r="B10" s="3" t="inlineStr">
        <is>
          <t>Заполните лист «Материалы» ценами из вашей последней закупки.</t>
        </is>
      </c>
    </row>
    <row r="11">
      <c r="A11" s="2" t="inlineStr">
        <is>
          <t>Шаг 2</t>
        </is>
      </c>
      <c r="B11" s="3" t="inlineStr">
        <is>
          <t>На листе «Услуги» укажите цены и нормы расхода (граммы красителя, мл оксида).</t>
        </is>
      </c>
    </row>
    <row r="12">
      <c r="A12" s="2" t="inlineStr">
        <is>
          <t>Шаг 3</t>
        </is>
      </c>
      <c r="B12" s="3" t="inlineStr">
        <is>
          <t>На листе «Расчёт услуги» выбирайте услугу из списка — себестоимость посчитается автоматически.</t>
        </is>
      </c>
    </row>
    <row r="13">
      <c r="A13" s="2" t="inlineStr"/>
      <c r="B13" s="3" t="inlineStr"/>
    </row>
    <row r="14">
      <c r="A14" s="2" t="inlineStr">
        <is>
          <t>Важно</t>
        </is>
      </c>
      <c r="B14" s="3" t="inlineStr">
        <is>
          <t>У каждого салона свои закупочные цены — вводите свои, шаблон ничего не знает про ваших поставщиков.</t>
        </is>
      </c>
    </row>
    <row r="15">
      <c r="A15" s="2" t="inlineStr">
        <is>
          <t>Автоматизация</t>
        </is>
      </c>
      <c r="B15" s="3" t="inlineStr">
        <is>
          <t>Этот шаблон — стартовая точка. Slotly делает то же самое автоматически: списание по факту, FIFO, P&amp;L, зарплаты. https://slotlycrm.com</t>
        </is>
      </c>
    </row>
  </sheetData>
  <pageMargins left="0.3" right="0.3" top="0.3" bottom="0.3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4" customWidth="1" min="5" max="5"/>
    <col width="12" customWidth="1" min="6" max="6"/>
    <col width="20" customWidth="1" min="7" max="7"/>
    <col width="18" customWidth="1" min="8" max="8"/>
  </cols>
  <sheetData>
    <row r="1">
      <c r="A1" s="5" t="inlineStr">
        <is>
          <t>Услуга</t>
        </is>
      </c>
      <c r="B1" s="5" t="inlineStr">
        <is>
          <t>Категория</t>
        </is>
      </c>
      <c r="C1" s="5" t="inlineStr">
        <is>
          <t>Цена для клиента</t>
        </is>
      </c>
      <c r="D1" s="5" t="inlineStr">
        <is>
          <t>Длительность, мин</t>
        </is>
      </c>
      <c r="E1" s="5" t="inlineStr">
        <is>
          <t>Краситель, г</t>
        </is>
      </c>
      <c r="F1" s="5" t="inlineStr">
        <is>
          <t>Оксид, мл</t>
        </is>
      </c>
      <c r="G1" s="5" t="inlineStr">
        <is>
          <t>Доп. материалы, сумма</t>
        </is>
      </c>
      <c r="H1" s="5" t="inlineStr">
        <is>
          <t>Зарплата мастера, %</t>
        </is>
      </c>
    </row>
    <row r="2">
      <c r="A2" s="6" t="inlineStr">
        <is>
          <t>Окрашивание коротких</t>
        </is>
      </c>
      <c r="B2" s="6" t="inlineStr">
        <is>
          <t>Окрашивание</t>
        </is>
      </c>
      <c r="C2" s="7" t="n">
        <v>80</v>
      </c>
      <c r="D2" s="6" t="n">
        <v>90</v>
      </c>
      <c r="E2" s="6" t="n">
        <v>40</v>
      </c>
      <c r="F2" s="6" t="n">
        <v>60</v>
      </c>
      <c r="G2" s="7" t="n">
        <v>5</v>
      </c>
      <c r="H2" s="8" t="n">
        <v>0.4</v>
      </c>
    </row>
    <row r="3">
      <c r="A3" s="6" t="inlineStr">
        <is>
          <t>Окрашивание средних</t>
        </is>
      </c>
      <c r="B3" s="6" t="inlineStr">
        <is>
          <t>Окрашивание</t>
        </is>
      </c>
      <c r="C3" s="7" t="n">
        <v>100</v>
      </c>
      <c r="D3" s="6" t="n">
        <v>120</v>
      </c>
      <c r="E3" s="6" t="n">
        <v>70</v>
      </c>
      <c r="F3" s="6" t="n">
        <v>105</v>
      </c>
      <c r="G3" s="7" t="n">
        <v>5</v>
      </c>
      <c r="H3" s="8" t="n">
        <v>0.4</v>
      </c>
    </row>
    <row r="4">
      <c r="A4" s="6" t="inlineStr">
        <is>
          <t>Окрашивание длинных</t>
        </is>
      </c>
      <c r="B4" s="6" t="inlineStr">
        <is>
          <t>Окрашивание</t>
        </is>
      </c>
      <c r="C4" s="7" t="n">
        <v>130</v>
      </c>
      <c r="D4" s="6" t="n">
        <v>150</v>
      </c>
      <c r="E4" s="6" t="n">
        <v>110</v>
      </c>
      <c r="F4" s="6" t="n">
        <v>165</v>
      </c>
      <c r="G4" s="7" t="n">
        <v>7</v>
      </c>
      <c r="H4" s="8" t="n">
        <v>0.4</v>
      </c>
    </row>
    <row r="5">
      <c r="A5" s="6" t="inlineStr">
        <is>
          <t>Стрижка</t>
        </is>
      </c>
      <c r="B5" s="6" t="inlineStr">
        <is>
          <t>Укладка</t>
        </is>
      </c>
      <c r="C5" s="7" t="n">
        <v>35</v>
      </c>
      <c r="D5" s="6" t="n">
        <v>45</v>
      </c>
      <c r="E5" s="6" t="n">
        <v>0</v>
      </c>
      <c r="F5" s="6" t="n">
        <v>0</v>
      </c>
      <c r="G5" s="7" t="n">
        <v>2</v>
      </c>
      <c r="H5" s="8" t="n">
        <v>0.3</v>
      </c>
    </row>
    <row r="6">
      <c r="A6" s="6" t="inlineStr">
        <is>
          <t>Маникюр с покрытием</t>
        </is>
      </c>
      <c r="B6" s="6" t="inlineStr">
        <is>
          <t>Ногти</t>
        </is>
      </c>
      <c r="C6" s="7" t="n">
        <v>45</v>
      </c>
      <c r="D6" s="6" t="n">
        <v>75</v>
      </c>
      <c r="E6" s="6" t="n">
        <v>0</v>
      </c>
      <c r="F6" s="6" t="n">
        <v>0</v>
      </c>
      <c r="G6" s="7" t="n">
        <v>4</v>
      </c>
      <c r="H6" s="8" t="n">
        <v>0.35</v>
      </c>
    </row>
  </sheetData>
  <pageMargins left="0.3" right="0.3" top="0.3" bottom="0.3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6" customWidth="1" min="3" max="3"/>
    <col width="10" customWidth="1" min="4" max="4"/>
    <col width="16" customWidth="1" min="5" max="5"/>
    <col width="18" customWidth="1" min="6" max="6"/>
    <col width="13" customWidth="1" min="7" max="7"/>
    <col width="15" customWidth="1" min="8" max="8"/>
  </cols>
  <sheetData>
    <row r="1">
      <c r="A1" s="5" t="inlineStr">
        <is>
          <t>Название</t>
        </is>
      </c>
      <c r="B1" s="5" t="inlineStr">
        <is>
          <t>Бренд</t>
        </is>
      </c>
      <c r="C1" s="5" t="inlineStr">
        <is>
          <t>Объём упаковки</t>
        </is>
      </c>
      <c r="D1" s="5" t="inlineStr">
        <is>
          <t>Единица</t>
        </is>
      </c>
      <c r="E1" s="5" t="inlineStr">
        <is>
          <t>Цена упаковки</t>
        </is>
      </c>
      <c r="F1" s="5" t="inlineStr">
        <is>
          <t>Цена за единицу</t>
        </is>
      </c>
      <c r="G1" s="5" t="inlineStr">
        <is>
          <t>Мин. остаток</t>
        </is>
      </c>
      <c r="H1" s="5" t="inlineStr">
        <is>
          <t>Остаток сейчас</t>
        </is>
      </c>
    </row>
    <row r="2">
      <c r="A2" s="6" t="inlineStr">
        <is>
          <t>Краска 7.1</t>
        </is>
      </c>
      <c r="B2" s="6" t="inlineStr">
        <is>
          <t>Wella</t>
        </is>
      </c>
      <c r="C2" s="6" t="n">
        <v>60</v>
      </c>
      <c r="D2" s="6" t="inlineStr">
        <is>
          <t>г</t>
        </is>
      </c>
      <c r="E2" s="7" t="n">
        <v>28</v>
      </c>
      <c r="F2" s="7">
        <f>E2/C2</f>
        <v/>
      </c>
      <c r="G2" s="6" t="n">
        <v>100</v>
      </c>
      <c r="H2" s="6" t="n">
        <v>180</v>
      </c>
    </row>
    <row r="3">
      <c r="A3" s="6" t="inlineStr">
        <is>
          <t>Оксид 6%</t>
        </is>
      </c>
      <c r="B3" s="6" t="inlineStr">
        <is>
          <t>Wella</t>
        </is>
      </c>
      <c r="C3" s="6" t="n">
        <v>1000</v>
      </c>
      <c r="D3" s="6" t="inlineStr">
        <is>
          <t>мл</t>
        </is>
      </c>
      <c r="E3" s="7" t="n">
        <v>12</v>
      </c>
      <c r="F3" s="7">
        <f>E3/C3</f>
        <v/>
      </c>
      <c r="G3" s="6" t="n">
        <v>300</v>
      </c>
      <c r="H3" s="6" t="n">
        <v>800</v>
      </c>
    </row>
    <row r="4">
      <c r="A4" s="6" t="inlineStr">
        <is>
          <t>Одноразовые перчатки</t>
        </is>
      </c>
      <c r="B4" s="6" t="inlineStr">
        <is>
          <t>—</t>
        </is>
      </c>
      <c r="C4" s="6" t="n">
        <v>100</v>
      </c>
      <c r="D4" s="6" t="inlineStr">
        <is>
          <t>шт</t>
        </is>
      </c>
      <c r="E4" s="7" t="n">
        <v>8</v>
      </c>
      <c r="F4" s="7">
        <f>E4/C4</f>
        <v/>
      </c>
      <c r="G4" s="6" t="n">
        <v>50</v>
      </c>
      <c r="H4" s="6" t="n">
        <v>200</v>
      </c>
    </row>
  </sheetData>
  <pageMargins left="0.3" right="0.3" top="0.3" bottom="0.3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9" t="inlineStr">
        <is>
          <t>Калькулятор себестоимости услуги</t>
        </is>
      </c>
    </row>
    <row r="3">
      <c r="A3" s="10" t="inlineStr">
        <is>
          <t>Услуга (выберите из списка)</t>
        </is>
      </c>
      <c r="B3" t="inlineStr">
        <is>
          <t>Окрашивание средних</t>
        </is>
      </c>
    </row>
    <row r="4">
      <c r="A4" s="10" t="inlineStr">
        <is>
          <t>Цена для клиента</t>
        </is>
      </c>
      <c r="B4" s="11">
        <f>VLOOKUP(B3,Услуги!A:C,3,FALSE)</f>
        <v/>
      </c>
    </row>
    <row r="5">
      <c r="A5" s="10" t="inlineStr">
        <is>
          <t>Краситель, г</t>
        </is>
      </c>
      <c r="B5" s="11">
        <f>VLOOKUP(B3,Услуги!A:E,5,FALSE)</f>
        <v/>
      </c>
    </row>
    <row r="6">
      <c r="A6" s="10" t="inlineStr">
        <is>
          <t>Оксид, мл</t>
        </is>
      </c>
      <c r="B6" s="11">
        <f>VLOOKUP(B3,Услуги!A:F,6,FALSE)</f>
        <v/>
      </c>
    </row>
    <row r="7">
      <c r="A7" s="10" t="inlineStr">
        <is>
          <t>Цена красителя за г</t>
        </is>
      </c>
      <c r="B7" s="11">
        <f>VLOOKUP("Краска 7.1",Материалы!A:F,6,FALSE)</f>
        <v/>
      </c>
    </row>
    <row r="8">
      <c r="A8" s="10" t="inlineStr">
        <is>
          <t>Цена оксида за мл</t>
        </is>
      </c>
      <c r="B8" s="11">
        <f>VLOOKUP("Оксид 6%",Материалы!A:F,6,FALSE)</f>
        <v/>
      </c>
    </row>
    <row r="9">
      <c r="A9" s="10" t="inlineStr">
        <is>
          <t>Доп. материалы, сумма</t>
        </is>
      </c>
      <c r="B9" s="11">
        <f>VLOOKUP(B3,Услуги!A:G,7,FALSE)</f>
        <v/>
      </c>
    </row>
    <row r="10">
      <c r="A10" s="10" t="inlineStr">
        <is>
          <t>Зарплата мастера, %</t>
        </is>
      </c>
      <c r="B10" s="11">
        <f>VLOOKUP(B3,Услуги!A:H,8,FALSE)</f>
        <v/>
      </c>
    </row>
    <row r="11">
      <c r="A11" s="10" t="inlineStr">
        <is>
          <t>OPEX (аренда+коммуналка) в час</t>
        </is>
      </c>
      <c r="B11" s="11" t="n">
        <v>5</v>
      </c>
    </row>
    <row r="12">
      <c r="A12" s="10" t="inlineStr">
        <is>
          <t>Длительность, часов</t>
        </is>
      </c>
      <c r="B12" s="12">
        <f>VLOOKUP(B3,Услуги!A:D,4,FALSE)/60</f>
        <v/>
      </c>
    </row>
    <row r="13">
      <c r="B13" s="11" t="n"/>
    </row>
    <row r="14">
      <c r="A14" s="2" t="inlineStr">
        <is>
          <t>Себестоимость материалов</t>
        </is>
      </c>
      <c r="B14" s="11">
        <f>B5*B7+B6*B8+B9</f>
        <v/>
      </c>
    </row>
    <row r="15">
      <c r="A15" s="2" t="inlineStr">
        <is>
          <t>Зарплата мастера</t>
        </is>
      </c>
      <c r="B15" s="11">
        <f>MAX(0,(B4-B14)*B10)</f>
        <v/>
      </c>
    </row>
    <row r="16">
      <c r="A16" s="2" t="inlineStr">
        <is>
          <t>OPEX на услугу</t>
        </is>
      </c>
      <c r="B16" s="11">
        <f>B11*B12</f>
        <v/>
      </c>
    </row>
    <row r="17">
      <c r="A17" s="2" t="inlineStr">
        <is>
          <t>ИТОГО себестоимость</t>
        </is>
      </c>
      <c r="B17" s="11">
        <f>B14+B15+B16</f>
        <v/>
      </c>
    </row>
    <row r="18">
      <c r="A18" s="2" t="inlineStr">
        <is>
          <t>Прибыль с услуги</t>
        </is>
      </c>
      <c r="B18" s="11">
        <f>B4-B17</f>
        <v/>
      </c>
    </row>
    <row r="19">
      <c r="A19" s="2" t="inlineStr">
        <is>
          <t>Маржа, %</t>
        </is>
      </c>
      <c r="B19" s="13">
        <f>IF(B4=0,0,B18/B4)</f>
        <v/>
      </c>
    </row>
    <row r="21">
      <c r="A21" s="14" t="inlineStr">
        <is>
          <t>Подсказка: цены материалов — из вашей закупки (лист «Материалы»). Замените примеры на свои.</t>
        </is>
      </c>
    </row>
  </sheetData>
  <dataValidations count="1">
    <dataValidation sqref="B3" showDropDown="0" showInputMessage="0" showErrorMessage="0" allowBlank="1" type="list">
      <formula1>=Услуги!$A$2:$A$6</formula1>
    </dataValidation>
  </dataValidations>
  <pageMargins left="0.3" right="0.3" top="0.3" bottom="0.3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9" t="inlineStr">
        <is>
          <t>P&amp;L (прибыль и убытки) за месяц</t>
        </is>
      </c>
    </row>
    <row r="3">
      <c r="A3" s="5" t="inlineStr">
        <is>
          <t>ДОХОДЫ</t>
        </is>
      </c>
      <c r="B3" s="5" t="inlineStr">
        <is>
          <t>Сумма</t>
        </is>
      </c>
    </row>
    <row r="4">
      <c r="A4" t="inlineStr">
        <is>
          <t>Выручка от услуг</t>
        </is>
      </c>
      <c r="B4" s="11" t="n">
        <v>8000</v>
      </c>
    </row>
    <row r="5">
      <c r="A5" t="inlineStr">
        <is>
          <t>Выручка от продажи товаров</t>
        </is>
      </c>
      <c r="B5" s="11" t="n">
        <v>600</v>
      </c>
    </row>
    <row r="6">
      <c r="A6" s="2" t="inlineStr">
        <is>
          <t>ИТОГО доходы</t>
        </is>
      </c>
      <c r="B6" s="15">
        <f>SUM(B4:B5)</f>
        <v/>
      </c>
    </row>
    <row r="8">
      <c r="A8" s="5" t="inlineStr">
        <is>
          <t>РАСХОДЫ</t>
        </is>
      </c>
      <c r="B8" s="5" t="inlineStr">
        <is>
          <t>Сумма</t>
        </is>
      </c>
    </row>
    <row r="9">
      <c r="A9" t="inlineStr">
        <is>
          <t>Материалы (краска, оксид, расходники)</t>
        </is>
      </c>
      <c r="B9" s="11" t="n">
        <v>1200</v>
      </c>
    </row>
    <row r="10">
      <c r="A10" t="inlineStr">
        <is>
          <t>Зарплаты мастеров</t>
        </is>
      </c>
      <c r="B10" s="11" t="n">
        <v>3200</v>
      </c>
    </row>
    <row r="11">
      <c r="A11" t="inlineStr">
        <is>
          <t>Аренда</t>
        </is>
      </c>
      <c r="B11" s="11" t="n">
        <v>900</v>
      </c>
    </row>
    <row r="12">
      <c r="A12" t="inlineStr">
        <is>
          <t>Коммунальные</t>
        </is>
      </c>
      <c r="B12" s="11" t="n">
        <v>150</v>
      </c>
    </row>
    <row r="13">
      <c r="A13" t="inlineStr">
        <is>
          <t>Маркетинг</t>
        </is>
      </c>
      <c r="B13" s="11" t="n">
        <v>300</v>
      </c>
    </row>
    <row r="14">
      <c r="A14" t="inlineStr">
        <is>
          <t>Прочее</t>
        </is>
      </c>
      <c r="B14" s="11" t="n">
        <v>100</v>
      </c>
    </row>
    <row r="15">
      <c r="A15" s="2" t="inlineStr">
        <is>
          <t>ИТОГО расходы</t>
        </is>
      </c>
      <c r="B15" s="15">
        <f>SUM(B9:B14)</f>
        <v/>
      </c>
    </row>
    <row r="17">
      <c r="A17" s="4" t="inlineStr">
        <is>
          <t>ЧИСТАЯ ПРИБЫЛЬ</t>
        </is>
      </c>
      <c r="B17" s="16">
        <f>B6-B15</f>
        <v/>
      </c>
    </row>
  </sheetData>
  <pageMargins left="0.3" right="0.3" top="0.3" bottom="0.3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2026-11-01T07:14:25Z</dcterms:created>
  <dcterms:modified xmlns:dcterms="http://purl.org/dc/terms/" xmlns:xsi="http://www.w3.org/2001/XMLSchema-instance" xsi:type="dcterms:W3CDTF">2026-11-01T09:28:32Z</dcterms:modified>
</cp:coreProperties>
</file>